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3250" windowHeight="13170"/>
  </bookViews>
  <sheets>
    <sheet name="Доходы" sheetId="2" r:id="rId1"/>
  </sheets>
  <definedNames>
    <definedName name="_xlnm._FilterDatabase" localSheetId="0" hidden="1">Доходы!$A$7:$G$95</definedName>
    <definedName name="_xlnm.Print_Titles" localSheetId="0">Доходы!$6:$7</definedName>
    <definedName name="_xlnm.Print_Area" localSheetId="0">Доходы!$A$1:$E$95</definedName>
  </definedNames>
  <calcPr calcId="125725"/>
</workbook>
</file>

<file path=xl/calcChain.xml><?xml version="1.0" encoding="utf-8"?>
<calcChain xmlns="http://schemas.openxmlformats.org/spreadsheetml/2006/main">
  <c r="E53" i="2"/>
  <c r="D53"/>
  <c r="E92"/>
  <c r="E91" s="1"/>
  <c r="E93"/>
  <c r="D93"/>
  <c r="D92"/>
  <c r="D91" s="1"/>
  <c r="E89" l="1"/>
  <c r="D89"/>
  <c r="E65"/>
  <c r="D65"/>
  <c r="D63" s="1"/>
  <c r="E11"/>
  <c r="E81"/>
  <c r="D81"/>
  <c r="E80"/>
  <c r="D80"/>
  <c r="E63"/>
  <c r="E62" s="1"/>
  <c r="E61" s="1"/>
  <c r="D30"/>
  <c r="E30"/>
  <c r="E20" l="1"/>
  <c r="D20"/>
  <c r="E14"/>
  <c r="E13" s="1"/>
  <c r="D14"/>
  <c r="D23"/>
  <c r="E88"/>
  <c r="E87" s="1"/>
  <c r="E85"/>
  <c r="E83"/>
  <c r="E71"/>
  <c r="E70" s="1"/>
  <c r="E68"/>
  <c r="E59"/>
  <c r="E57"/>
  <c r="E55"/>
  <c r="E46"/>
  <c r="E43"/>
  <c r="E40"/>
  <c r="E38"/>
  <c r="E28"/>
  <c r="E26"/>
  <c r="E23"/>
  <c r="D71"/>
  <c r="E54" l="1"/>
  <c r="E10"/>
  <c r="E67"/>
  <c r="D57"/>
  <c r="E52" l="1"/>
  <c r="E8" s="1"/>
  <c r="D38"/>
  <c r="D26"/>
  <c r="D13"/>
  <c r="D70" l="1"/>
  <c r="D28" l="1"/>
  <c r="D88" l="1"/>
  <c r="D87" s="1"/>
  <c r="D85"/>
  <c r="D83"/>
  <c r="D68"/>
  <c r="D62"/>
  <c r="D61" s="1"/>
  <c r="D59"/>
  <c r="D55"/>
  <c r="D46"/>
  <c r="D43"/>
  <c r="D40"/>
  <c r="D11"/>
  <c r="D54" l="1"/>
  <c r="D10"/>
  <c r="D67"/>
  <c r="D52" l="1"/>
  <c r="D8" s="1"/>
</calcChain>
</file>

<file path=xl/sharedStrings.xml><?xml version="1.0" encoding="utf-8"?>
<sst xmlns="http://schemas.openxmlformats.org/spreadsheetml/2006/main" count="184" uniqueCount="169">
  <si>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</si>
  <si>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</si>
  <si>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</si>
  <si>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</si>
  <si>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</si>
  <si>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</si>
  <si>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</si>
  <si>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</si>
  <si>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</si>
  <si>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</si>
  <si>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</si>
  <si>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</si>
  <si>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</si>
  <si>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</si>
  <si>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</si>
  <si>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</si>
  <si>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</si>
  <si>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</si>
  <si>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</si>
  <si>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</si>
  <si>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</si>
  <si>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</si>
  <si>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</si>
  <si>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</si>
  <si>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</si>
  <si>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</si>
  <si>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</si>
  <si>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</si>
  <si>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</si>
  <si>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</si>
  <si>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</si>
  <si>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</si>
  <si>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</si>
  <si>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</si>
  <si>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</si>
  <si>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</si>
  <si>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</si>
  <si>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</si>
  <si>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</si>
  <si>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</si>
  <si>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</si>
  <si>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</si>
  <si>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</si>
  <si>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</si>
  <si>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</si>
  <si>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</si>
  <si>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</si>
  <si>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</si>
  <si>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</si>
  <si>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</si>
  <si>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</si>
  <si>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</si>
  <si>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</si>
  <si>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</si>
  <si>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</si>
  <si>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</si>
  <si>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</si>
  <si>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</si>
  <si>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</si>
  <si>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</si>
  <si>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</si>
  <si>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</si>
  <si>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</si>
  <si>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</si>
  <si>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</si>
  <si>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</si>
  <si>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</si>
  <si>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</si>
  <si>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</si>
  <si>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</si>
  <si>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</si>
  <si>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</si>
  <si>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</si>
  <si>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</si>
  <si>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</si>
  <si>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</si>
  <si>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</si>
  <si>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</si>
  <si>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</si>
  <si>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</si>
  <si>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</si>
  <si>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</si>
  <si>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</si>
  <si>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</si>
  <si>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</si>
  <si>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</si>
  <si>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</si>
  <si>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</si>
  <si>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</si>
  <si>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</si>
  <si>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</si>
  <si>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</si>
  <si>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</si>
  <si>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</si>
  <si>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</si>
  <si>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</si>
  <si>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</si>
  <si>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</si>
  <si>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</si>
  <si>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</si>
  <si>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</si>
  <si>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</si>
  <si>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</si>
  <si>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</si>
  <si>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</si>
  <si>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</si>
  <si>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</si>
  <si>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</si>
  <si>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</si>
  <si>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</si>
  <si>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</si>
  <si>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</si>
  <si>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</si>
  <si>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</si>
  <si>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</si>
  <si>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</si>
  <si>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</si>
  <si>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</si>
  <si>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</si>
  <si>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</si>
  <si>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</si>
  <si>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</si>
  <si>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</si>
  <si>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</si>
  <si>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</si>
  <si>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</si>
  <si>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</si>
  <si>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</si>
  <si>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</si>
  <si>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</si>
  <si>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</si>
  <si>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</si>
  <si>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</si>
  <si>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</si>
  <si>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</si>
  <si>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ПРОЧИЕ НЕНАЛОГОВЫЕ ДОХОДЫ</t>
  </si>
  <si>
    <t>000 1 17 00000 00 0000 000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</si>
  <si>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</si>
  <si>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</si>
  <si>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</si>
  <si>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ПРОЧИЕ БЕЗВОЗМЕЗДНЫЕ ПОСТУПЛЕНИЯ</t>
  </si>
  <si>
    <t>000 2 07 00000 00 0000 000</t>
  </si>
  <si>
    <t>000 1 03 03000 01 0000 110</t>
  </si>
  <si>
    <t>Туристический налог</t>
  </si>
  <si>
    <t>ДОХОДЫ ОТ ОКАЗАНИЯ ПЛАТНЫХ УСЛУГ И КОМПЕНСАЦИИ ЗАТРАТ ГОСУДАРСТВА</t>
  </si>
  <si>
    <t>Субвенции бюджетам городских округов на выполнение передаваемых полномочий субъектов Российской Федерации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</si>
  <si>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</si>
  <si>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государственного полномочия Свердловской области  по созданию административных комиссий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</si>
  <si>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</si>
  <si>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</si>
  <si>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</si>
  <si>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</si>
  <si>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000 1 11 07000 00 0000 120</t>
  </si>
  <si>
    <t>Платежи от государственных и муниципальных унитарных предприятий</t>
  </si>
  <si>
    <r>
      <t>Субвенции местным бюджетам на осуществлени</t>
    </r>
    <r>
      <rPr>
        <sz val="12"/>
        <color theme="1"/>
        <rFont val="Liberation Serif"/>
        <family val="1"/>
        <charset val="204"/>
      </rPr>
      <t xml:space="preserve">е государственных полномочий </t>
    </r>
    <r>
      <rPr>
        <sz val="12"/>
        <color indexed="8"/>
        <rFont val="Liberation Serif"/>
        <family val="1"/>
        <charset val="204"/>
      </rPr>
      <t>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  </r>
  </si>
  <si>
    <t>Сумма в рублях на 2027 год</t>
  </si>
  <si>
    <t>Сумма в рублях на 2028 год</t>
  </si>
  <si>
    <t>Свод доходов бюджета Новоуральского городского округа на плановый период 2027 и 2028 годов</t>
  </si>
  <si>
    <t>Субсидии на реализацию муниципальных программ по энергосбережению и повышению энергетической эффективности</t>
  </si>
  <si>
    <t>в редакции решения Думы НГО</t>
  </si>
  <si>
    <t>от ________ № _____</t>
  </si>
  <si>
    <t>Приложение № 3  к решению Думы Новоуральского городского округа  № 135 от 15.12.2025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</si>
  <si>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</si>
  <si>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</si>
  <si>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</si>
  <si>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</si>
  <si>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</si>
  <si>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Иные межбюджетные трансферты</t>
  </si>
  <si>
    <t>000 2 02 40000 00 0000 150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</si>
</sst>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_ ;[Red]\-#,##0.00\ 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  <xf numFmtId="164" fontId="10" fillId="0" borderId="37">
      <alignment horizontal="right" vertical="top" shrinkToFit="1"/>
    </xf>
  </cellStyleXfs>
  <cellXfs count="49">
    <xf numFmtId="0" fontId="0" fillId="0" borderId="0" xfId="0"/>
    <xf numFmtId="0" fontId="12" fillId="3" borderId="1" xfId="0" applyFont="1" applyFill="1" applyBorder="1"/>
    <xf numFmtId="0" fontId="15" fillId="0" borderId="34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>
      <alignment horizontal="center"/>
    </xf>
    <xf numFmtId="49" fontId="16" fillId="0" borderId="34" xfId="46" applyFont="1" applyBorder="1">
      <alignment horizontal="center"/>
    </xf>
    <xf numFmtId="49" fontId="16" fillId="0" borderId="34" xfId="46" applyFont="1" applyBorder="1" applyAlignment="1">
      <alignment horizontal="center" vertical="center"/>
    </xf>
    <xf numFmtId="0" fontId="13" fillId="0" borderId="1" xfId="0" applyFont="1" applyBorder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0" fontId="15" fillId="0" borderId="1" xfId="0" applyFont="1" applyBorder="1" applyProtection="1">
      <protection locked="0"/>
    </xf>
    <xf numFmtId="0" fontId="15" fillId="0" borderId="39" xfId="0" applyFont="1" applyBorder="1" applyAlignment="1">
      <alignment horizontal="center" vertical="center" wrapText="1"/>
    </xf>
    <xf numFmtId="0" fontId="15" fillId="0" borderId="39" xfId="36" applyFont="1" applyBorder="1" applyAlignment="1">
      <alignment horizontal="center" vertical="center" wrapText="1"/>
    </xf>
    <xf numFmtId="0" fontId="15" fillId="0" borderId="39" xfId="12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Border="1"/>
    <xf numFmtId="0" fontId="20" fillId="0" borderId="1" xfId="0" applyFont="1" applyBorder="1"/>
    <xf numFmtId="0" fontId="12" fillId="0" borderId="1" xfId="0" applyFont="1" applyBorder="1"/>
    <xf numFmtId="0" fontId="15" fillId="0" borderId="1" xfId="133" applyFont="1" applyProtection="1">
      <protection locked="0"/>
    </xf>
    <xf numFmtId="0" fontId="16" fillId="0" borderId="34" xfId="44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6" fillId="0" borderId="34" xfId="36" applyFont="1" applyBorder="1" applyAlignment="1">
      <alignment horizontal="left" wrapText="1"/>
    </xf>
    <xf numFmtId="0" fontId="16" fillId="0" borderId="34" xfId="40" applyFont="1" applyBorder="1" applyAlignment="1">
      <alignment horizontal="left" wrapText="1"/>
    </xf>
    <xf numFmtId="0" fontId="15" fillId="0" borderId="34" xfId="0" applyFont="1" applyBorder="1" applyAlignment="1">
      <alignment horizontal="left" wrapText="1"/>
    </xf>
    <xf numFmtId="0" fontId="16" fillId="3" borderId="34" xfId="44" applyFont="1" applyFill="1" applyBorder="1" applyAlignment="1">
      <alignment horizontal="left" wrapText="1"/>
    </xf>
    <xf numFmtId="0" fontId="17" fillId="0" borderId="34" xfId="0" applyFont="1" applyBorder="1" applyAlignment="1">
      <alignment horizontal="left" wrapText="1"/>
    </xf>
    <xf numFmtId="0" fontId="13" fillId="0" borderId="0" xfId="0" applyFont="1" applyAlignment="1" applyProtection="1">
      <alignment horizontal="left"/>
      <protection locked="0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6" fillId="0" borderId="34" xfId="33" applyFont="1" applyBorder="1" applyAlignment="1">
      <alignment horizontal="center" vertical="center" wrapText="1"/>
    </xf>
    <xf numFmtId="0" fontId="16" fillId="0" borderId="34" xfId="34" applyFont="1" applyBorder="1" applyAlignment="1">
      <alignment horizontal="center" vertical="center" wrapText="1"/>
    </xf>
    <xf numFmtId="166" fontId="13" fillId="0" borderId="1" xfId="0" applyNumberFormat="1" applyFont="1" applyBorder="1" applyAlignment="1" applyProtection="1">
      <alignment horizontal="right"/>
      <protection locked="0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166" fontId="12" fillId="0" borderId="1" xfId="0" applyNumberFormat="1" applyFont="1" applyBorder="1" applyAlignment="1">
      <alignment horizontal="right"/>
    </xf>
    <xf numFmtId="166" fontId="12" fillId="3" borderId="1" xfId="0" applyNumberFormat="1" applyFont="1" applyFill="1" applyBorder="1" applyAlignment="1">
      <alignment horizontal="right"/>
    </xf>
    <xf numFmtId="166" fontId="13" fillId="0" borderId="0" xfId="0" applyNumberFormat="1" applyFont="1" applyAlignment="1" applyProtection="1">
      <alignment horizontal="right"/>
      <protection locked="0"/>
    </xf>
    <xf numFmtId="166" fontId="15" fillId="0" borderId="1" xfId="0" applyNumberFormat="1" applyFont="1" applyBorder="1" applyAlignment="1" applyProtection="1">
      <alignment horizontal="right"/>
      <protection locked="0"/>
    </xf>
    <xf numFmtId="166" fontId="15" fillId="0" borderId="1" xfId="133" applyNumberFormat="1" applyFont="1" applyAlignment="1" applyProtection="1">
      <alignment horizontal="right"/>
      <protection locked="0"/>
    </xf>
    <xf numFmtId="0" fontId="13" fillId="0" borderId="1" xfId="132" applyFont="1" applyFill="1" applyAlignment="1">
      <alignment horizontal="left"/>
    </xf>
    <xf numFmtId="4" fontId="16" fillId="0" borderId="34" xfId="125" applyNumberFormat="1" applyFont="1" applyFill="1" applyBorder="1" applyAlignment="1">
      <alignment horizontal="center" vertical="center" wrapText="1"/>
    </xf>
    <xf numFmtId="0" fontId="16" fillId="0" borderId="34" xfId="32" applyFont="1" applyFill="1" applyBorder="1" applyAlignment="1">
      <alignment horizontal="center" vertical="center" wrapText="1"/>
    </xf>
    <xf numFmtId="4" fontId="16" fillId="0" borderId="34" xfId="32" applyNumberFormat="1" applyFont="1" applyFill="1" applyBorder="1" applyAlignment="1">
      <alignment horizontal="right"/>
    </xf>
    <xf numFmtId="4" fontId="16" fillId="0" borderId="34" xfId="47" applyFont="1" applyFill="1" applyBorder="1" applyAlignment="1">
      <alignment horizontal="right" vertical="center" shrinkToFit="1"/>
    </xf>
    <xf numFmtId="4" fontId="16" fillId="0" borderId="34" xfId="47" applyFont="1" applyFill="1" applyBorder="1">
      <alignment horizontal="right" shrinkToFit="1"/>
    </xf>
    <xf numFmtId="0" fontId="13" fillId="0" borderId="0" xfId="0" applyFont="1" applyFill="1" applyProtection="1">
      <protection locked="0"/>
    </xf>
    <xf numFmtId="4" fontId="15" fillId="3" borderId="34" xfId="0" applyNumberFormat="1" applyFont="1" applyFill="1" applyBorder="1" applyAlignment="1" applyProtection="1">
      <alignment horizontal="right"/>
      <protection locked="0"/>
    </xf>
    <xf numFmtId="0" fontId="14" fillId="3" borderId="36" xfId="0" applyFont="1" applyFill="1" applyBorder="1" applyAlignment="1">
      <alignment horizontal="center" vertical="center" wrapText="1"/>
    </xf>
    <xf numFmtId="0" fontId="13" fillId="0" borderId="1" xfId="132" applyFont="1" applyFill="1" applyAlignment="1">
      <alignment horizontal="left" wrapText="1"/>
    </xf>
  </cellXfs>
  <cellStyles count="135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ex95" xfId="134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7"/>
  <sheetViews>
    <sheetView tabSelected="1" zoomScaleNormal="100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A5" sqref="A5:D5"/>
    </sheetView>
  </sheetViews>
  <sheetFormatPr defaultColWidth="8.85546875" defaultRowHeight="14.25"/>
  <cols>
    <col min="1" max="1" width="7.7109375" style="5" customWidth="1"/>
    <col min="2" max="2" width="71.7109375" style="28" customWidth="1"/>
    <col min="3" max="3" width="28.140625" style="11" customWidth="1"/>
    <col min="4" max="4" width="18.28515625" style="45" customWidth="1"/>
    <col min="5" max="5" width="18.7109375" style="45" customWidth="1"/>
    <col min="6" max="6" width="18.5703125" style="36" customWidth="1"/>
    <col min="7" max="16384" width="8.85546875" style="5"/>
  </cols>
  <sheetData>
    <row r="1" spans="1:6" s="19" customFormat="1" ht="54.6" customHeight="1">
      <c r="A1" s="17"/>
      <c r="B1" s="22"/>
      <c r="C1" s="18"/>
      <c r="D1" s="48" t="s">
        <v>161</v>
      </c>
      <c r="E1" s="48"/>
      <c r="F1" s="34"/>
    </row>
    <row r="2" spans="1:6" s="19" customFormat="1" ht="21" customHeight="1">
      <c r="A2" s="17"/>
      <c r="B2" s="22"/>
      <c r="C2" s="18"/>
      <c r="D2" s="48" t="s">
        <v>159</v>
      </c>
      <c r="E2" s="48"/>
      <c r="F2" s="34"/>
    </row>
    <row r="3" spans="1:6" s="19" customFormat="1" ht="17.45" customHeight="1">
      <c r="A3" s="17"/>
      <c r="B3" s="22"/>
      <c r="C3" s="18"/>
      <c r="D3" s="39" t="s">
        <v>160</v>
      </c>
      <c r="E3" s="34"/>
      <c r="F3" s="34"/>
    </row>
    <row r="4" spans="1:6" s="19" customFormat="1" ht="17.45" customHeight="1">
      <c r="A4" s="17"/>
      <c r="B4" s="22"/>
      <c r="C4" s="18"/>
      <c r="D4" s="39"/>
      <c r="E4" s="39"/>
      <c r="F4" s="34"/>
    </row>
    <row r="5" spans="1:6" s="1" customFormat="1" ht="21.6" customHeight="1">
      <c r="A5" s="47" t="s">
        <v>157</v>
      </c>
      <c r="B5" s="47"/>
      <c r="C5" s="47"/>
      <c r="D5" s="47"/>
      <c r="E5" s="35"/>
      <c r="F5" s="35"/>
    </row>
    <row r="6" spans="1:6" s="16" customFormat="1" ht="30">
      <c r="A6" s="13" t="s">
        <v>34</v>
      </c>
      <c r="B6" s="14" t="s">
        <v>0</v>
      </c>
      <c r="C6" s="15" t="s">
        <v>1</v>
      </c>
      <c r="D6" s="40" t="s">
        <v>155</v>
      </c>
      <c r="E6" s="40" t="s">
        <v>156</v>
      </c>
      <c r="F6" s="35"/>
    </row>
    <row r="7" spans="1:6" s="3" customFormat="1" ht="15">
      <c r="A7" s="29">
        <v>1</v>
      </c>
      <c r="B7" s="30">
        <v>2</v>
      </c>
      <c r="C7" s="31">
        <v>3</v>
      </c>
      <c r="D7" s="41">
        <v>4</v>
      </c>
      <c r="E7" s="41">
        <v>5</v>
      </c>
      <c r="F7" s="36"/>
    </row>
    <row r="8" spans="1:6" ht="15">
      <c r="A8" s="2">
        <v>1</v>
      </c>
      <c r="B8" s="23" t="s">
        <v>2</v>
      </c>
      <c r="C8" s="4" t="s">
        <v>3</v>
      </c>
      <c r="D8" s="33">
        <f>D10+D52</f>
        <v>7202769337.8099995</v>
      </c>
      <c r="E8" s="33">
        <f>E10+E52</f>
        <v>7441655325.0699997</v>
      </c>
    </row>
    <row r="9" spans="1:6" ht="15">
      <c r="A9" s="2">
        <v>2</v>
      </c>
      <c r="B9" s="24" t="s">
        <v>4</v>
      </c>
      <c r="C9" s="6"/>
      <c r="D9" s="33"/>
      <c r="E9" s="33"/>
    </row>
    <row r="10" spans="1:6" ht="15">
      <c r="A10" s="2">
        <v>3</v>
      </c>
      <c r="B10" s="21" t="s">
        <v>36</v>
      </c>
      <c r="C10" s="7" t="s">
        <v>5</v>
      </c>
      <c r="D10" s="33">
        <f>D11+D13+D20+D23+D26+D28+D38+D40+D43+D46+D51</f>
        <v>2798411337.8099999</v>
      </c>
      <c r="E10" s="33">
        <f>E11+E13+E20+E23+E26+E28+E38+E40+E43+E46+E51</f>
        <v>3060884025.0700002</v>
      </c>
    </row>
    <row r="11" spans="1:6" ht="15">
      <c r="A11" s="2">
        <v>4</v>
      </c>
      <c r="B11" s="21" t="s">
        <v>37</v>
      </c>
      <c r="C11" s="7" t="s">
        <v>6</v>
      </c>
      <c r="D11" s="33">
        <f t="shared" ref="D11:E11" si="0">D12</f>
        <v>2552969727.0900002</v>
      </c>
      <c r="E11" s="33">
        <f t="shared" si="0"/>
        <v>2804668420.46</v>
      </c>
    </row>
    <row r="12" spans="1:6" ht="15">
      <c r="A12" s="2">
        <v>5</v>
      </c>
      <c r="B12" s="21" t="s">
        <v>38</v>
      </c>
      <c r="C12" s="7" t="s">
        <v>7</v>
      </c>
      <c r="D12" s="33">
        <v>2552969727.0900002</v>
      </c>
      <c r="E12" s="33">
        <v>2804668420.46</v>
      </c>
    </row>
    <row r="13" spans="1:6" ht="30">
      <c r="A13" s="2">
        <v>6</v>
      </c>
      <c r="B13" s="21" t="s">
        <v>35</v>
      </c>
      <c r="C13" s="7" t="s">
        <v>8</v>
      </c>
      <c r="D13" s="33">
        <f>D14+D19</f>
        <v>26569000</v>
      </c>
      <c r="E13" s="33">
        <f>E14+E19</f>
        <v>28273000.000000004</v>
      </c>
    </row>
    <row r="14" spans="1:6" ht="30">
      <c r="A14" s="2">
        <v>7</v>
      </c>
      <c r="B14" s="21" t="s">
        <v>74</v>
      </c>
      <c r="C14" s="7" t="s">
        <v>9</v>
      </c>
      <c r="D14" s="33">
        <f>D15+D16+D17+D18</f>
        <v>26404000</v>
      </c>
      <c r="E14" s="33">
        <f>E15+E16+E17+E18</f>
        <v>28073000.000000004</v>
      </c>
    </row>
    <row r="15" spans="1:6" ht="93" customHeight="1">
      <c r="A15" s="2">
        <v>8</v>
      </c>
      <c r="B15" s="21" t="s">
        <v>109</v>
      </c>
      <c r="C15" s="7" t="s">
        <v>55</v>
      </c>
      <c r="D15" s="33">
        <v>13363480.279999999</v>
      </c>
      <c r="E15" s="33">
        <v>14208319.439999999</v>
      </c>
    </row>
    <row r="16" spans="1:6" ht="103.15" customHeight="1">
      <c r="A16" s="2">
        <v>9</v>
      </c>
      <c r="B16" s="21" t="s">
        <v>132</v>
      </c>
      <c r="C16" s="7" t="s">
        <v>56</v>
      </c>
      <c r="D16" s="33">
        <v>67452.800000000003</v>
      </c>
      <c r="E16" s="33">
        <v>71715.81</v>
      </c>
    </row>
    <row r="17" spans="1:5" ht="105">
      <c r="A17" s="2">
        <v>10</v>
      </c>
      <c r="B17" s="21" t="s">
        <v>133</v>
      </c>
      <c r="C17" s="7" t="s">
        <v>57</v>
      </c>
      <c r="D17" s="33">
        <v>13817281.140000001</v>
      </c>
      <c r="E17" s="33">
        <v>14690533.310000001</v>
      </c>
    </row>
    <row r="18" spans="1:5" ht="105">
      <c r="A18" s="2">
        <v>11</v>
      </c>
      <c r="B18" s="21" t="s">
        <v>110</v>
      </c>
      <c r="C18" s="7" t="s">
        <v>58</v>
      </c>
      <c r="D18" s="33">
        <v>-844214.22</v>
      </c>
      <c r="E18" s="33">
        <v>-897568.56</v>
      </c>
    </row>
    <row r="19" spans="1:5" ht="15">
      <c r="A19" s="2">
        <v>12</v>
      </c>
      <c r="B19" s="21" t="s">
        <v>143</v>
      </c>
      <c r="C19" s="7" t="s">
        <v>142</v>
      </c>
      <c r="D19" s="33">
        <v>165000</v>
      </c>
      <c r="E19" s="33">
        <v>200000</v>
      </c>
    </row>
    <row r="20" spans="1:5" ht="15">
      <c r="A20" s="2">
        <v>13</v>
      </c>
      <c r="B20" s="21" t="s">
        <v>75</v>
      </c>
      <c r="C20" s="7" t="s">
        <v>10</v>
      </c>
      <c r="D20" s="33">
        <f>D22+D21</f>
        <v>16120000</v>
      </c>
      <c r="E20" s="33">
        <f>E22+E21</f>
        <v>16764800</v>
      </c>
    </row>
    <row r="21" spans="1:5" ht="15">
      <c r="A21" s="2">
        <v>14</v>
      </c>
      <c r="B21" s="21" t="s">
        <v>114</v>
      </c>
      <c r="C21" s="7" t="s">
        <v>115</v>
      </c>
      <c r="D21" s="33">
        <v>4680000</v>
      </c>
      <c r="E21" s="33">
        <v>4867200</v>
      </c>
    </row>
    <row r="22" spans="1:5" ht="30">
      <c r="A22" s="2">
        <v>15</v>
      </c>
      <c r="B22" s="21" t="s">
        <v>76</v>
      </c>
      <c r="C22" s="7" t="s">
        <v>11</v>
      </c>
      <c r="D22" s="33">
        <v>11440000</v>
      </c>
      <c r="E22" s="33">
        <v>11897600</v>
      </c>
    </row>
    <row r="23" spans="1:5" ht="15">
      <c r="A23" s="2">
        <v>16</v>
      </c>
      <c r="B23" s="21" t="s">
        <v>77</v>
      </c>
      <c r="C23" s="7" t="s">
        <v>12</v>
      </c>
      <c r="D23" s="33">
        <f>D24+D25</f>
        <v>54382700</v>
      </c>
      <c r="E23" s="33">
        <f>E24+E25</f>
        <v>57049889</v>
      </c>
    </row>
    <row r="24" spans="1:5" ht="15">
      <c r="A24" s="2">
        <v>17</v>
      </c>
      <c r="B24" s="21" t="s">
        <v>78</v>
      </c>
      <c r="C24" s="7" t="s">
        <v>13</v>
      </c>
      <c r="D24" s="33">
        <v>38102700</v>
      </c>
      <c r="E24" s="33">
        <v>40769889</v>
      </c>
    </row>
    <row r="25" spans="1:5" ht="15">
      <c r="A25" s="2">
        <v>18</v>
      </c>
      <c r="B25" s="21" t="s">
        <v>79</v>
      </c>
      <c r="C25" s="7" t="s">
        <v>14</v>
      </c>
      <c r="D25" s="33">
        <v>16280000</v>
      </c>
      <c r="E25" s="33">
        <v>16280000</v>
      </c>
    </row>
    <row r="26" spans="1:5" ht="15">
      <c r="A26" s="2">
        <v>19</v>
      </c>
      <c r="B26" s="21" t="s">
        <v>80</v>
      </c>
      <c r="C26" s="7" t="s">
        <v>15</v>
      </c>
      <c r="D26" s="33">
        <f>D27</f>
        <v>50633440</v>
      </c>
      <c r="E26" s="33">
        <f>E27</f>
        <v>52658777.600000001</v>
      </c>
    </row>
    <row r="27" spans="1:5" ht="30">
      <c r="A27" s="2">
        <v>20</v>
      </c>
      <c r="B27" s="21" t="s">
        <v>81</v>
      </c>
      <c r="C27" s="7" t="s">
        <v>16</v>
      </c>
      <c r="D27" s="33">
        <v>50633440</v>
      </c>
      <c r="E27" s="33">
        <v>52658777.600000001</v>
      </c>
    </row>
    <row r="28" spans="1:5" ht="45">
      <c r="A28" s="2">
        <v>21</v>
      </c>
      <c r="B28" s="21" t="s">
        <v>82</v>
      </c>
      <c r="C28" s="7" t="s">
        <v>17</v>
      </c>
      <c r="D28" s="42">
        <f>D29+D30+D36+D37</f>
        <v>84751144</v>
      </c>
      <c r="E28" s="42">
        <f>E29+E30+E36+E37</f>
        <v>88141069.760000005</v>
      </c>
    </row>
    <row r="29" spans="1:5" ht="60">
      <c r="A29" s="2">
        <v>22</v>
      </c>
      <c r="B29" s="21" t="s">
        <v>83</v>
      </c>
      <c r="C29" s="7" t="s">
        <v>18</v>
      </c>
      <c r="D29" s="42">
        <v>9152000</v>
      </c>
      <c r="E29" s="42">
        <v>9518080</v>
      </c>
    </row>
    <row r="30" spans="1:5" ht="76.900000000000006" customHeight="1">
      <c r="A30" s="2">
        <v>23</v>
      </c>
      <c r="B30" s="21" t="s">
        <v>84</v>
      </c>
      <c r="C30" s="7" t="s">
        <v>19</v>
      </c>
      <c r="D30" s="42">
        <f>D31+D32+D33+D34+D35</f>
        <v>49376272</v>
      </c>
      <c r="E30" s="42">
        <f>E31+E32+E33+E34+E35</f>
        <v>51351202.880000003</v>
      </c>
    </row>
    <row r="31" spans="1:5" ht="60">
      <c r="A31" s="2">
        <v>24</v>
      </c>
      <c r="B31" s="21" t="s">
        <v>85</v>
      </c>
      <c r="C31" s="7" t="s">
        <v>20</v>
      </c>
      <c r="D31" s="33">
        <v>33800000</v>
      </c>
      <c r="E31" s="33">
        <v>35152000</v>
      </c>
    </row>
    <row r="32" spans="1:5" ht="75">
      <c r="A32" s="2">
        <v>25</v>
      </c>
      <c r="B32" s="21" t="s">
        <v>112</v>
      </c>
      <c r="C32" s="7" t="s">
        <v>21</v>
      </c>
      <c r="D32" s="33">
        <v>8585200</v>
      </c>
      <c r="E32" s="33">
        <v>8928608</v>
      </c>
    </row>
    <row r="33" spans="1:6" ht="75">
      <c r="A33" s="2">
        <v>26</v>
      </c>
      <c r="B33" s="21" t="s">
        <v>111</v>
      </c>
      <c r="C33" s="7" t="s">
        <v>22</v>
      </c>
      <c r="D33" s="33">
        <v>1560000</v>
      </c>
      <c r="E33" s="33">
        <v>1622400</v>
      </c>
    </row>
    <row r="34" spans="1:6" ht="45">
      <c r="A34" s="2">
        <v>27</v>
      </c>
      <c r="B34" s="21" t="s">
        <v>86</v>
      </c>
      <c r="C34" s="7" t="s">
        <v>23</v>
      </c>
      <c r="D34" s="33">
        <v>5428072</v>
      </c>
      <c r="E34" s="33">
        <v>5645194.8799999999</v>
      </c>
    </row>
    <row r="35" spans="1:6" s="9" customFormat="1" ht="45">
      <c r="A35" s="2">
        <v>28</v>
      </c>
      <c r="B35" s="21" t="s">
        <v>122</v>
      </c>
      <c r="C35" s="8" t="s">
        <v>59</v>
      </c>
      <c r="D35" s="33">
        <v>3000</v>
      </c>
      <c r="E35" s="33">
        <v>3000</v>
      </c>
      <c r="F35" s="32"/>
    </row>
    <row r="36" spans="1:6" ht="30">
      <c r="A36" s="2">
        <v>29</v>
      </c>
      <c r="B36" s="21" t="s">
        <v>153</v>
      </c>
      <c r="C36" s="7" t="s">
        <v>152</v>
      </c>
      <c r="D36" s="33">
        <v>66560</v>
      </c>
      <c r="E36" s="33">
        <v>69222.399999999994</v>
      </c>
    </row>
    <row r="37" spans="1:6" ht="75">
      <c r="A37" s="2">
        <v>30</v>
      </c>
      <c r="B37" s="21" t="s">
        <v>87</v>
      </c>
      <c r="C37" s="7" t="s">
        <v>24</v>
      </c>
      <c r="D37" s="33">
        <v>26156312</v>
      </c>
      <c r="E37" s="33">
        <v>27202564.48</v>
      </c>
    </row>
    <row r="38" spans="1:6" ht="15">
      <c r="A38" s="2">
        <v>31</v>
      </c>
      <c r="B38" s="21" t="s">
        <v>88</v>
      </c>
      <c r="C38" s="7" t="s">
        <v>25</v>
      </c>
      <c r="D38" s="42">
        <f>D39</f>
        <v>932500</v>
      </c>
      <c r="E38" s="42">
        <f>E39</f>
        <v>932500</v>
      </c>
    </row>
    <row r="39" spans="1:6" ht="15">
      <c r="A39" s="2">
        <v>32</v>
      </c>
      <c r="B39" s="21" t="s">
        <v>113</v>
      </c>
      <c r="C39" s="7" t="s">
        <v>137</v>
      </c>
      <c r="D39" s="33">
        <v>932500</v>
      </c>
      <c r="E39" s="33">
        <v>932500</v>
      </c>
    </row>
    <row r="40" spans="1:6" ht="30">
      <c r="A40" s="2">
        <v>33</v>
      </c>
      <c r="B40" s="21" t="s">
        <v>144</v>
      </c>
      <c r="C40" s="7" t="s">
        <v>116</v>
      </c>
      <c r="D40" s="42">
        <f>D41+D42</f>
        <v>4393966.7200000007</v>
      </c>
      <c r="E40" s="42">
        <f>E41+E42</f>
        <v>4568269.8499999996</v>
      </c>
    </row>
    <row r="41" spans="1:6" ht="15">
      <c r="A41" s="2">
        <v>34</v>
      </c>
      <c r="B41" s="21" t="s">
        <v>89</v>
      </c>
      <c r="C41" s="7" t="s">
        <v>26</v>
      </c>
      <c r="D41" s="42">
        <v>878800</v>
      </c>
      <c r="E41" s="42">
        <v>913952</v>
      </c>
    </row>
    <row r="42" spans="1:6" ht="15">
      <c r="A42" s="2">
        <v>35</v>
      </c>
      <c r="B42" s="21" t="s">
        <v>90</v>
      </c>
      <c r="C42" s="7" t="s">
        <v>27</v>
      </c>
      <c r="D42" s="42">
        <v>3515166.7200000002</v>
      </c>
      <c r="E42" s="42">
        <v>3654317.85</v>
      </c>
    </row>
    <row r="43" spans="1:6" ht="30">
      <c r="A43" s="2">
        <v>36</v>
      </c>
      <c r="B43" s="21" t="s">
        <v>91</v>
      </c>
      <c r="C43" s="7" t="s">
        <v>28</v>
      </c>
      <c r="D43" s="42">
        <f>D44+D45</f>
        <v>3447900</v>
      </c>
      <c r="E43" s="42">
        <f>E44+E45</f>
        <v>3447900</v>
      </c>
    </row>
    <row r="44" spans="1:6" ht="15">
      <c r="A44" s="2">
        <v>37</v>
      </c>
      <c r="B44" s="21" t="s">
        <v>92</v>
      </c>
      <c r="C44" s="7" t="s">
        <v>29</v>
      </c>
      <c r="D44" s="42">
        <v>730000</v>
      </c>
      <c r="E44" s="42">
        <v>730000</v>
      </c>
    </row>
    <row r="45" spans="1:6" ht="75">
      <c r="A45" s="2">
        <v>38</v>
      </c>
      <c r="B45" s="21" t="s">
        <v>93</v>
      </c>
      <c r="C45" s="7" t="s">
        <v>30</v>
      </c>
      <c r="D45" s="42">
        <v>2717900</v>
      </c>
      <c r="E45" s="42">
        <v>2717900</v>
      </c>
    </row>
    <row r="46" spans="1:6" ht="15">
      <c r="A46" s="2">
        <v>39</v>
      </c>
      <c r="B46" s="21" t="s">
        <v>94</v>
      </c>
      <c r="C46" s="7" t="s">
        <v>31</v>
      </c>
      <c r="D46" s="42">
        <f>SUM(D47:D50)</f>
        <v>4158960</v>
      </c>
      <c r="E46" s="42">
        <f>SUM(E47:E50)</f>
        <v>4325318.4000000004</v>
      </c>
    </row>
    <row r="47" spans="1:6" ht="30">
      <c r="A47" s="2">
        <v>40</v>
      </c>
      <c r="B47" s="21" t="s">
        <v>60</v>
      </c>
      <c r="C47" s="7" t="s">
        <v>128</v>
      </c>
      <c r="D47" s="33">
        <v>791128</v>
      </c>
      <c r="E47" s="33">
        <v>822773.12</v>
      </c>
    </row>
    <row r="48" spans="1:6" s="12" customFormat="1" ht="30">
      <c r="A48" s="2">
        <v>41</v>
      </c>
      <c r="B48" s="21" t="s">
        <v>126</v>
      </c>
      <c r="C48" s="7" t="s">
        <v>127</v>
      </c>
      <c r="D48" s="33">
        <v>260000</v>
      </c>
      <c r="E48" s="33">
        <v>270400</v>
      </c>
      <c r="F48" s="37"/>
    </row>
    <row r="49" spans="1:6" ht="93" customHeight="1">
      <c r="A49" s="2">
        <v>42</v>
      </c>
      <c r="B49" s="21" t="s">
        <v>62</v>
      </c>
      <c r="C49" s="7" t="s">
        <v>129</v>
      </c>
      <c r="D49" s="33">
        <v>2748470.4</v>
      </c>
      <c r="E49" s="33">
        <v>2858409.22</v>
      </c>
    </row>
    <row r="50" spans="1:6" ht="15">
      <c r="A50" s="2">
        <v>43</v>
      </c>
      <c r="B50" s="21" t="s">
        <v>63</v>
      </c>
      <c r="C50" s="7" t="s">
        <v>61</v>
      </c>
      <c r="D50" s="33">
        <v>359361.6</v>
      </c>
      <c r="E50" s="33">
        <v>373736.06</v>
      </c>
    </row>
    <row r="51" spans="1:6" s="20" customFormat="1" ht="15">
      <c r="A51" s="2">
        <v>44</v>
      </c>
      <c r="B51" s="21" t="s">
        <v>135</v>
      </c>
      <c r="C51" s="7" t="s">
        <v>136</v>
      </c>
      <c r="D51" s="43">
        <v>52000</v>
      </c>
      <c r="E51" s="43">
        <v>54080</v>
      </c>
      <c r="F51" s="38"/>
    </row>
    <row r="52" spans="1:6" ht="15">
      <c r="A52" s="2">
        <v>45</v>
      </c>
      <c r="B52" s="21" t="s">
        <v>95</v>
      </c>
      <c r="C52" s="7" t="s">
        <v>32</v>
      </c>
      <c r="D52" s="33">
        <f>D53+D95</f>
        <v>4404358000</v>
      </c>
      <c r="E52" s="33">
        <f>E53+E95</f>
        <v>4380771300</v>
      </c>
    </row>
    <row r="53" spans="1:6" ht="30">
      <c r="A53" s="2">
        <v>46</v>
      </c>
      <c r="B53" s="21" t="s">
        <v>96</v>
      </c>
      <c r="C53" s="7" t="s">
        <v>33</v>
      </c>
      <c r="D53" s="33">
        <f>D54+D61+D67+D91</f>
        <v>4204358000</v>
      </c>
      <c r="E53" s="33">
        <f>E54+E61+E67+E91</f>
        <v>4180771300</v>
      </c>
    </row>
    <row r="54" spans="1:6" ht="15">
      <c r="A54" s="2">
        <v>47</v>
      </c>
      <c r="B54" s="21" t="s">
        <v>97</v>
      </c>
      <c r="C54" s="7" t="s">
        <v>39</v>
      </c>
      <c r="D54" s="46">
        <f>D55+D57+D59</f>
        <v>1250578000</v>
      </c>
      <c r="E54" s="46">
        <f>E55+E57+E59</f>
        <v>1118675000</v>
      </c>
    </row>
    <row r="55" spans="1:6" ht="15">
      <c r="A55" s="2">
        <v>48</v>
      </c>
      <c r="B55" s="21" t="s">
        <v>98</v>
      </c>
      <c r="C55" s="7" t="s">
        <v>40</v>
      </c>
      <c r="D55" s="33">
        <f t="shared" ref="D55:E55" si="1">D56</f>
        <v>8574000</v>
      </c>
      <c r="E55" s="33">
        <f t="shared" si="1"/>
        <v>9611000</v>
      </c>
    </row>
    <row r="56" spans="1:6" ht="30">
      <c r="A56" s="2">
        <v>49</v>
      </c>
      <c r="B56" s="21" t="s">
        <v>68</v>
      </c>
      <c r="C56" s="7" t="s">
        <v>41</v>
      </c>
      <c r="D56" s="33">
        <v>8574000</v>
      </c>
      <c r="E56" s="33">
        <v>9611000</v>
      </c>
    </row>
    <row r="57" spans="1:6" ht="30">
      <c r="A57" s="2">
        <v>50</v>
      </c>
      <c r="B57" s="21" t="s">
        <v>66</v>
      </c>
      <c r="C57" s="7" t="s">
        <v>64</v>
      </c>
      <c r="D57" s="33">
        <f t="shared" ref="D57:E57" si="2">D58</f>
        <v>1140099000</v>
      </c>
      <c r="E57" s="33">
        <f t="shared" si="2"/>
        <v>1022444000</v>
      </c>
    </row>
    <row r="58" spans="1:6" ht="30">
      <c r="A58" s="2">
        <v>51</v>
      </c>
      <c r="B58" s="21" t="s">
        <v>67</v>
      </c>
      <c r="C58" s="7" t="s">
        <v>65</v>
      </c>
      <c r="D58" s="33">
        <v>1140099000</v>
      </c>
      <c r="E58" s="33">
        <v>1022444000</v>
      </c>
    </row>
    <row r="59" spans="1:6" ht="45">
      <c r="A59" s="2">
        <v>52</v>
      </c>
      <c r="B59" s="21" t="s">
        <v>99</v>
      </c>
      <c r="C59" s="7" t="s">
        <v>42</v>
      </c>
      <c r="D59" s="33">
        <f>D60</f>
        <v>101905000</v>
      </c>
      <c r="E59" s="33">
        <f>E60</f>
        <v>86620000</v>
      </c>
    </row>
    <row r="60" spans="1:6" ht="45">
      <c r="A60" s="2">
        <v>53</v>
      </c>
      <c r="B60" s="21" t="s">
        <v>100</v>
      </c>
      <c r="C60" s="7" t="s">
        <v>43</v>
      </c>
      <c r="D60" s="33">
        <v>101905000</v>
      </c>
      <c r="E60" s="33">
        <v>86620000</v>
      </c>
    </row>
    <row r="61" spans="1:6" ht="30">
      <c r="A61" s="2">
        <v>54</v>
      </c>
      <c r="B61" s="21" t="s">
        <v>101</v>
      </c>
      <c r="C61" s="7" t="s">
        <v>44</v>
      </c>
      <c r="D61" s="46">
        <f>D62</f>
        <v>171813200</v>
      </c>
      <c r="E61" s="46">
        <f>E62</f>
        <v>114470600</v>
      </c>
    </row>
    <row r="62" spans="1:6" s="9" customFormat="1" ht="15">
      <c r="A62" s="2">
        <v>55</v>
      </c>
      <c r="B62" s="21" t="s">
        <v>130</v>
      </c>
      <c r="C62" s="7" t="s">
        <v>118</v>
      </c>
      <c r="D62" s="33">
        <f t="shared" ref="D62:E62" si="3">D63</f>
        <v>171813200</v>
      </c>
      <c r="E62" s="33">
        <f t="shared" si="3"/>
        <v>114470600</v>
      </c>
      <c r="F62" s="32"/>
    </row>
    <row r="63" spans="1:6" s="9" customFormat="1" ht="15">
      <c r="A63" s="2">
        <v>56</v>
      </c>
      <c r="B63" s="21" t="s">
        <v>131</v>
      </c>
      <c r="C63" s="7" t="s">
        <v>119</v>
      </c>
      <c r="D63" s="33">
        <f>SUM(D64:D66)</f>
        <v>171813200</v>
      </c>
      <c r="E63" s="33">
        <f>SUM(E64:E66)</f>
        <v>114470600</v>
      </c>
      <c r="F63" s="32"/>
    </row>
    <row r="64" spans="1:6" s="9" customFormat="1" ht="30">
      <c r="A64" s="2">
        <v>57</v>
      </c>
      <c r="B64" s="21" t="s">
        <v>158</v>
      </c>
      <c r="C64" s="7" t="s">
        <v>119</v>
      </c>
      <c r="D64" s="33">
        <v>61745400</v>
      </c>
      <c r="E64" s="33">
        <v>0</v>
      </c>
      <c r="F64" s="32"/>
    </row>
    <row r="65" spans="1:6" s="9" customFormat="1" ht="30">
      <c r="A65" s="2">
        <v>58</v>
      </c>
      <c r="B65" s="25" t="s">
        <v>120</v>
      </c>
      <c r="C65" s="7" t="s">
        <v>119</v>
      </c>
      <c r="D65" s="33">
        <f>77270000+318000</f>
        <v>77588000</v>
      </c>
      <c r="E65" s="33">
        <f>80361000+331000</f>
        <v>80692000</v>
      </c>
      <c r="F65" s="32"/>
    </row>
    <row r="66" spans="1:6" s="9" customFormat="1" ht="45">
      <c r="A66" s="2">
        <v>59</v>
      </c>
      <c r="B66" s="25" t="s">
        <v>121</v>
      </c>
      <c r="C66" s="7" t="s">
        <v>119</v>
      </c>
      <c r="D66" s="33">
        <v>32479800</v>
      </c>
      <c r="E66" s="33">
        <v>33778600</v>
      </c>
      <c r="F66" s="32"/>
    </row>
    <row r="67" spans="1:6" ht="15">
      <c r="A67" s="2">
        <v>60</v>
      </c>
      <c r="B67" s="21" t="s">
        <v>103</v>
      </c>
      <c r="C67" s="7" t="s">
        <v>45</v>
      </c>
      <c r="D67" s="46">
        <f t="shared" ref="D67:E67" si="4">D68+D70+D81+D83+D85+D87</f>
        <v>2734807300</v>
      </c>
      <c r="E67" s="46">
        <f t="shared" si="4"/>
        <v>2902414900</v>
      </c>
    </row>
    <row r="68" spans="1:6" ht="30" customHeight="1">
      <c r="A68" s="2">
        <v>61</v>
      </c>
      <c r="B68" s="26" t="s">
        <v>102</v>
      </c>
      <c r="C68" s="7" t="s">
        <v>46</v>
      </c>
      <c r="D68" s="42">
        <f>D69</f>
        <v>12781200</v>
      </c>
      <c r="E68" s="42">
        <f>E69</f>
        <v>13292400</v>
      </c>
    </row>
    <row r="69" spans="1:6" ht="45">
      <c r="A69" s="2">
        <v>62</v>
      </c>
      <c r="B69" s="21" t="s">
        <v>104</v>
      </c>
      <c r="C69" s="7" t="s">
        <v>47</v>
      </c>
      <c r="D69" s="33">
        <v>12781200</v>
      </c>
      <c r="E69" s="33">
        <v>13292400</v>
      </c>
    </row>
    <row r="70" spans="1:6" ht="30">
      <c r="A70" s="2">
        <v>63</v>
      </c>
      <c r="B70" s="21" t="s">
        <v>105</v>
      </c>
      <c r="C70" s="7" t="s">
        <v>69</v>
      </c>
      <c r="D70" s="42">
        <f>D71</f>
        <v>317329800</v>
      </c>
      <c r="E70" s="42">
        <f>E71</f>
        <v>329782700</v>
      </c>
    </row>
    <row r="71" spans="1:6" ht="33.75" customHeight="1">
      <c r="A71" s="2">
        <v>64</v>
      </c>
      <c r="B71" s="21" t="s">
        <v>145</v>
      </c>
      <c r="C71" s="7" t="s">
        <v>48</v>
      </c>
      <c r="D71" s="42">
        <f>SUM(D72:D80)</f>
        <v>317329800</v>
      </c>
      <c r="E71" s="42">
        <f>SUM(E72:E80)</f>
        <v>329782700</v>
      </c>
    </row>
    <row r="72" spans="1:6" ht="60">
      <c r="A72" s="2">
        <v>65</v>
      </c>
      <c r="B72" s="25" t="s">
        <v>138</v>
      </c>
      <c r="C72" s="7" t="s">
        <v>48</v>
      </c>
      <c r="D72" s="33">
        <v>376000</v>
      </c>
      <c r="E72" s="33">
        <v>391000</v>
      </c>
    </row>
    <row r="73" spans="1:6" ht="75">
      <c r="A73" s="2">
        <v>66</v>
      </c>
      <c r="B73" s="25" t="s">
        <v>146</v>
      </c>
      <c r="C73" s="7" t="s">
        <v>48</v>
      </c>
      <c r="D73" s="42">
        <v>200</v>
      </c>
      <c r="E73" s="42">
        <v>200</v>
      </c>
    </row>
    <row r="74" spans="1:6" ht="45">
      <c r="A74" s="2">
        <v>67</v>
      </c>
      <c r="B74" s="25" t="s">
        <v>147</v>
      </c>
      <c r="C74" s="7" t="s">
        <v>48</v>
      </c>
      <c r="D74" s="42">
        <v>151400</v>
      </c>
      <c r="E74" s="42">
        <v>151400</v>
      </c>
    </row>
    <row r="75" spans="1:6" ht="114" customHeight="1">
      <c r="A75" s="2">
        <v>68</v>
      </c>
      <c r="B75" s="25" t="s">
        <v>139</v>
      </c>
      <c r="C75" s="7" t="s">
        <v>48</v>
      </c>
      <c r="D75" s="42">
        <v>200</v>
      </c>
      <c r="E75" s="42">
        <v>300</v>
      </c>
    </row>
    <row r="76" spans="1:6" ht="75">
      <c r="A76" s="2">
        <v>69</v>
      </c>
      <c r="B76" s="25" t="s">
        <v>148</v>
      </c>
      <c r="C76" s="7" t="s">
        <v>48</v>
      </c>
      <c r="D76" s="42">
        <v>2436000</v>
      </c>
      <c r="E76" s="42">
        <v>2436000</v>
      </c>
    </row>
    <row r="77" spans="1:6" ht="60">
      <c r="A77" s="2">
        <v>70</v>
      </c>
      <c r="B77" s="25" t="s">
        <v>149</v>
      </c>
      <c r="C77" s="7" t="s">
        <v>48</v>
      </c>
      <c r="D77" s="42">
        <v>3413200</v>
      </c>
      <c r="E77" s="42">
        <v>3413200</v>
      </c>
    </row>
    <row r="78" spans="1:6" ht="60">
      <c r="A78" s="2">
        <v>71</v>
      </c>
      <c r="B78" s="27" t="s">
        <v>150</v>
      </c>
      <c r="C78" s="7" t="s">
        <v>48</v>
      </c>
      <c r="D78" s="42">
        <v>7900</v>
      </c>
      <c r="E78" s="42">
        <v>7900</v>
      </c>
    </row>
    <row r="79" spans="1:6" ht="90">
      <c r="A79" s="2">
        <v>72</v>
      </c>
      <c r="B79" s="27" t="s">
        <v>154</v>
      </c>
      <c r="C79" s="7" t="s">
        <v>48</v>
      </c>
      <c r="D79" s="42">
        <v>1862900</v>
      </c>
      <c r="E79" s="42">
        <v>1937400</v>
      </c>
    </row>
    <row r="80" spans="1:6" ht="60">
      <c r="A80" s="2">
        <v>73</v>
      </c>
      <c r="B80" s="25" t="s">
        <v>151</v>
      </c>
      <c r="C80" s="7" t="s">
        <v>48</v>
      </c>
      <c r="D80" s="42">
        <f>278452253+30629747</f>
        <v>309082000</v>
      </c>
      <c r="E80" s="42">
        <f>289590361+31854939</f>
        <v>321445300</v>
      </c>
    </row>
    <row r="81" spans="1:6" s="9" customFormat="1" ht="60">
      <c r="A81" s="2">
        <v>74</v>
      </c>
      <c r="B81" s="21" t="s">
        <v>73</v>
      </c>
      <c r="C81" s="7" t="s">
        <v>70</v>
      </c>
      <c r="D81" s="42">
        <f>D82</f>
        <v>13600</v>
      </c>
      <c r="E81" s="42">
        <f>E82</f>
        <v>14500</v>
      </c>
      <c r="F81" s="32"/>
    </row>
    <row r="82" spans="1:6" s="9" customFormat="1" ht="60">
      <c r="A82" s="2">
        <v>75</v>
      </c>
      <c r="B82" s="21" t="s">
        <v>72</v>
      </c>
      <c r="C82" s="7" t="s">
        <v>71</v>
      </c>
      <c r="D82" s="42">
        <v>13600</v>
      </c>
      <c r="E82" s="42">
        <v>14500</v>
      </c>
      <c r="F82" s="32"/>
    </row>
    <row r="83" spans="1:6" ht="30">
      <c r="A83" s="2">
        <v>76</v>
      </c>
      <c r="B83" s="21" t="s">
        <v>106</v>
      </c>
      <c r="C83" s="7" t="s">
        <v>52</v>
      </c>
      <c r="D83" s="44">
        <f t="shared" ref="D83:E83" si="5">D84</f>
        <v>57107100</v>
      </c>
      <c r="E83" s="44">
        <f t="shared" si="5"/>
        <v>57097200</v>
      </c>
    </row>
    <row r="84" spans="1:6" ht="30">
      <c r="A84" s="2">
        <v>77</v>
      </c>
      <c r="B84" s="21" t="s">
        <v>53</v>
      </c>
      <c r="C84" s="7" t="s">
        <v>49</v>
      </c>
      <c r="D84" s="44">
        <v>57107100</v>
      </c>
      <c r="E84" s="44">
        <v>57097200</v>
      </c>
    </row>
    <row r="85" spans="1:6" s="9" customFormat="1" ht="45">
      <c r="A85" s="2">
        <v>78</v>
      </c>
      <c r="B85" s="21" t="s">
        <v>123</v>
      </c>
      <c r="C85" s="7" t="s">
        <v>124</v>
      </c>
      <c r="D85" s="33">
        <f t="shared" ref="D85:E85" si="6">D86</f>
        <v>457600</v>
      </c>
      <c r="E85" s="33">
        <f t="shared" si="6"/>
        <v>666100</v>
      </c>
      <c r="F85" s="32"/>
    </row>
    <row r="86" spans="1:6" s="9" customFormat="1" ht="45">
      <c r="A86" s="2">
        <v>79</v>
      </c>
      <c r="B86" s="21" t="s">
        <v>125</v>
      </c>
      <c r="C86" s="7" t="s">
        <v>134</v>
      </c>
      <c r="D86" s="33">
        <v>457600</v>
      </c>
      <c r="E86" s="33">
        <v>666100</v>
      </c>
      <c r="F86" s="32"/>
    </row>
    <row r="87" spans="1:6" s="9" customFormat="1" ht="15">
      <c r="A87" s="2">
        <v>80</v>
      </c>
      <c r="B87" s="21" t="s">
        <v>107</v>
      </c>
      <c r="C87" s="7" t="s">
        <v>50</v>
      </c>
      <c r="D87" s="33">
        <f t="shared" ref="D87:E87" si="7">D88</f>
        <v>2347118000</v>
      </c>
      <c r="E87" s="33">
        <f t="shared" si="7"/>
        <v>2501562000</v>
      </c>
      <c r="F87" s="32"/>
    </row>
    <row r="88" spans="1:6" s="9" customFormat="1" ht="15">
      <c r="A88" s="2">
        <v>81</v>
      </c>
      <c r="B88" s="21" t="s">
        <v>108</v>
      </c>
      <c r="C88" s="7" t="s">
        <v>51</v>
      </c>
      <c r="D88" s="33">
        <f>D89+D90</f>
        <v>2347118000</v>
      </c>
      <c r="E88" s="33">
        <f>E89+E90</f>
        <v>2501562000</v>
      </c>
      <c r="F88" s="32"/>
    </row>
    <row r="89" spans="1:6" s="9" customFormat="1" ht="90">
      <c r="A89" s="2">
        <v>82</v>
      </c>
      <c r="B89" s="25" t="s">
        <v>54</v>
      </c>
      <c r="C89" s="7" t="s">
        <v>51</v>
      </c>
      <c r="D89" s="33">
        <f>1198398000-44612000</f>
        <v>1153786000</v>
      </c>
      <c r="E89" s="33">
        <f>1277904000-47869000</f>
        <v>1230035000</v>
      </c>
      <c r="F89" s="32"/>
    </row>
    <row r="90" spans="1:6" s="9" customFormat="1" ht="60">
      <c r="A90" s="2">
        <v>83</v>
      </c>
      <c r="B90" s="25" t="s">
        <v>117</v>
      </c>
      <c r="C90" s="7" t="s">
        <v>51</v>
      </c>
      <c r="D90" s="33">
        <v>1193332000</v>
      </c>
      <c r="E90" s="33">
        <v>1271527000</v>
      </c>
      <c r="F90" s="32"/>
    </row>
    <row r="91" spans="1:6" s="9" customFormat="1" ht="15">
      <c r="A91" s="2">
        <v>84</v>
      </c>
      <c r="B91" s="21" t="s">
        <v>167</v>
      </c>
      <c r="C91" s="7" t="s">
        <v>168</v>
      </c>
      <c r="D91" s="33">
        <f t="shared" ref="D91:E93" si="8">D92</f>
        <v>47159500</v>
      </c>
      <c r="E91" s="33">
        <f t="shared" si="8"/>
        <v>45210800</v>
      </c>
      <c r="F91" s="32"/>
    </row>
    <row r="92" spans="1:6" s="9" customFormat="1" ht="15">
      <c r="A92" s="2">
        <v>85</v>
      </c>
      <c r="B92" s="21" t="s">
        <v>162</v>
      </c>
      <c r="C92" s="7" t="s">
        <v>163</v>
      </c>
      <c r="D92" s="33">
        <f t="shared" si="8"/>
        <v>47159500</v>
      </c>
      <c r="E92" s="33">
        <f t="shared" si="8"/>
        <v>45210800</v>
      </c>
      <c r="F92" s="32"/>
    </row>
    <row r="93" spans="1:6" s="9" customFormat="1" ht="30">
      <c r="A93" s="2">
        <v>86</v>
      </c>
      <c r="B93" s="21" t="s">
        <v>164</v>
      </c>
      <c r="C93" s="7" t="s">
        <v>165</v>
      </c>
      <c r="D93" s="33">
        <f t="shared" si="8"/>
        <v>47159500</v>
      </c>
      <c r="E93" s="33">
        <f t="shared" si="8"/>
        <v>45210800</v>
      </c>
      <c r="F93" s="32"/>
    </row>
    <row r="94" spans="1:6" s="9" customFormat="1" ht="52.15" customHeight="1">
      <c r="A94" s="2">
        <v>87</v>
      </c>
      <c r="B94" s="21" t="s">
        <v>166</v>
      </c>
      <c r="C94" s="7" t="s">
        <v>165</v>
      </c>
      <c r="D94" s="33">
        <v>47159500</v>
      </c>
      <c r="E94" s="33">
        <v>45210800</v>
      </c>
      <c r="F94" s="32"/>
    </row>
    <row r="95" spans="1:6" ht="15">
      <c r="A95" s="2">
        <v>88</v>
      </c>
      <c r="B95" s="21" t="s">
        <v>140</v>
      </c>
      <c r="C95" s="8" t="s">
        <v>141</v>
      </c>
      <c r="D95" s="33">
        <v>200000000</v>
      </c>
      <c r="E95" s="33">
        <v>200000000</v>
      </c>
    </row>
    <row r="96" spans="1:6">
      <c r="C96" s="10"/>
    </row>
    <row r="97" spans="3:3">
      <c r="C97" s="10"/>
    </row>
  </sheetData>
  <mergeCells count="3">
    <mergeCell ref="A5:D5"/>
    <mergeCell ref="D1:E1"/>
    <mergeCell ref="D2:E2"/>
  </mergeCells>
  <pageMargins left="1.2204724409448819" right="0.47244094488188981" top="0.74803149606299213" bottom="0.47244094488188981" header="0.59055118110236227" footer="0.27559055118110237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duma01</cp:lastModifiedBy>
  <cp:lastPrinted>2026-02-06T09:24:18Z</cp:lastPrinted>
  <dcterms:created xsi:type="dcterms:W3CDTF">2018-10-18T10:31:29Z</dcterms:created>
  <dcterms:modified xsi:type="dcterms:W3CDTF">2026-02-09T04:38:32Z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